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tade\appl\"/>
    </mc:Choice>
  </mc:AlternateContent>
  <bookViews>
    <workbookView xWindow="1275" yWindow="105" windowWidth="5955" windowHeight="6525"/>
  </bookViews>
  <sheets>
    <sheet name="Ø &amp; E" sheetId="33" r:id="rId1"/>
    <sheet name="Ø &amp; E Simpel" sheetId="39" state="hidden" r:id="rId2"/>
  </sheets>
  <definedNames>
    <definedName name="_xlnm.Print_Area" localSheetId="0">'Ø &amp; E'!$A$1:$F$34</definedName>
    <definedName name="_xlnm.Print_Area" localSheetId="1">'Ø &amp; E Simpel'!$A$1:$F$18</definedName>
    <definedName name="_xlnm.Print_Titles" localSheetId="0">'Ø &amp; E'!$1:$3</definedName>
    <definedName name="_xlnm.Print_Titles" localSheetId="1">'Ø &amp; E Simpel'!$1:$3</definedName>
  </definedNames>
  <calcPr calcId="152511"/>
</workbook>
</file>

<file path=xl/calcChain.xml><?xml version="1.0" encoding="utf-8"?>
<calcChain xmlns="http://schemas.openxmlformats.org/spreadsheetml/2006/main">
  <c r="E33" i="33" l="1"/>
  <c r="E32" i="33"/>
  <c r="F15" i="39" l="1"/>
  <c r="E15" i="39"/>
  <c r="F14" i="39"/>
  <c r="E14" i="39"/>
  <c r="F13" i="39"/>
  <c r="E13" i="39"/>
  <c r="F12" i="39"/>
  <c r="E12" i="39"/>
  <c r="D11" i="39"/>
  <c r="B11" i="39"/>
  <c r="F10" i="39"/>
  <c r="E10" i="39"/>
  <c r="F9" i="39"/>
  <c r="E9" i="39"/>
  <c r="D8" i="39"/>
  <c r="C8" i="39"/>
  <c r="B8" i="39"/>
  <c r="F7" i="39"/>
  <c r="E7" i="39"/>
  <c r="F6" i="39"/>
  <c r="E6" i="39"/>
  <c r="F5" i="39"/>
  <c r="E5" i="39"/>
  <c r="D4" i="39"/>
  <c r="C4" i="39"/>
  <c r="B4" i="39"/>
  <c r="C18" i="39" l="1"/>
  <c r="F11" i="39"/>
  <c r="F17" i="39"/>
  <c r="F4" i="39"/>
  <c r="E11" i="39"/>
  <c r="F8" i="39"/>
  <c r="B18" i="39"/>
  <c r="E8" i="39"/>
  <c r="D18" i="39"/>
  <c r="E4" i="39"/>
  <c r="F18" i="39" l="1"/>
  <c r="E18" i="39"/>
  <c r="F16" i="39"/>
  <c r="C4" i="33" l="1"/>
  <c r="C34" i="33" s="1"/>
  <c r="D11" i="33"/>
  <c r="C11" i="33"/>
  <c r="B11" i="33"/>
  <c r="F14" i="33"/>
  <c r="E14" i="33"/>
  <c r="F12" i="33"/>
  <c r="E12" i="33"/>
  <c r="F11" i="33" l="1"/>
  <c r="E11" i="33"/>
  <c r="F9" i="33" l="1"/>
  <c r="B16" i="33"/>
  <c r="F25" i="33" l="1"/>
  <c r="F23" i="33" l="1"/>
  <c r="D4" i="33" l="1"/>
  <c r="B4" i="33"/>
  <c r="B34" i="33" s="1"/>
  <c r="E25" i="33" l="1"/>
  <c r="E23" i="33"/>
  <c r="F19" i="33"/>
  <c r="E19" i="33"/>
  <c r="F17" i="33"/>
  <c r="E17" i="33"/>
  <c r="D16" i="33"/>
  <c r="F7" i="33"/>
  <c r="E7" i="33"/>
  <c r="F5" i="33"/>
  <c r="E5" i="33"/>
  <c r="F4" i="33"/>
  <c r="E4" i="33"/>
  <c r="F16" i="33" l="1"/>
  <c r="D34" i="33"/>
  <c r="F32" i="33"/>
  <c r="F34" i="33"/>
  <c r="E16" i="33"/>
  <c r="E9" i="33"/>
  <c r="E34" i="33" l="1"/>
  <c r="F33" i="33"/>
</calcChain>
</file>

<file path=xl/sharedStrings.xml><?xml version="1.0" encoding="utf-8"?>
<sst xmlns="http://schemas.openxmlformats.org/spreadsheetml/2006/main" count="62" uniqueCount="37">
  <si>
    <t>I alt</t>
  </si>
  <si>
    <t>Udvalget for Økonomi og Erhverv</t>
  </si>
  <si>
    <t>Forventet regnskabs-resultat 2018</t>
  </si>
  <si>
    <t>Samlede merindtægter/mindre udgifter</t>
  </si>
  <si>
    <t>Samlede merudgifter/mindre indtægter</t>
  </si>
  <si>
    <t>Byudvikling, bolig- og miljøforanstaltninger</t>
  </si>
  <si>
    <t>Redningsberedskab</t>
  </si>
  <si>
    <t>Øvrige</t>
  </si>
  <si>
    <t>Kollektiv trafik og handikapkørsel</t>
  </si>
  <si>
    <t>Poltisk organisation</t>
  </si>
  <si>
    <t>Administrativ organisation</t>
  </si>
  <si>
    <t>Erhvervsudvikling, turisme og landdistrikter</t>
  </si>
  <si>
    <t>Fællesudgifter og administration mv.</t>
  </si>
  <si>
    <t>Puljer (løn og barsel, tjenestemænd, forsikring mv.)</t>
  </si>
  <si>
    <t>Frivilligt socialt arbejde</t>
  </si>
  <si>
    <t>Korrigeret budget
ekskl. budget-overførsler</t>
  </si>
  <si>
    <t>Budget- overførsler fra 2017 til 2018</t>
  </si>
  <si>
    <t>(Ekskl. Overførsler)</t>
  </si>
  <si>
    <t>(Inkl. overførsler)</t>
  </si>
  <si>
    <t>Forventet afvigelse
(- = mindreforbrug)</t>
  </si>
  <si>
    <t>Total:</t>
  </si>
  <si>
    <t xml:space="preserve">Fælles redningsbereskab med Esbjerg og Fanø kommuner. Beløbet betales primo 2018. </t>
  </si>
  <si>
    <t>Overførsel til 2019    i alt</t>
  </si>
  <si>
    <t>Tilføres kommunekassen  i alt</t>
  </si>
  <si>
    <t>Generelle reserver, oprindelig budget 10,0 mio.kr - forbrugt 5,8 mio. kr. ifm. med udbud af rengøring. Restbudget på 4,2 mio. kr. forventes tilført kommunekassen ultimo 2018.</t>
  </si>
  <si>
    <t>Budgetopfølgning pr. 30. juni 2018 - DRIFT (beløb i mio. kr.)</t>
  </si>
  <si>
    <t>Sociale opgaver og beskæftigelse</t>
  </si>
  <si>
    <t>Tilbud til ældre</t>
  </si>
  <si>
    <t>Merforbruget i 2018 skyldes bl.a afregning af eftervederlag til fratrådte udvalgsformænd samt opstart af nyvalgte byrådsmedlemmer. Der forventes overført 0,7 mio kr. til Folketingsvalg i 2019</t>
  </si>
  <si>
    <t xml:space="preserve">Der forventes, at der forbruges 9,1 mio. kr. af overførslen på 11,8 mio. kr. fra 2017 til 2018 til diverse puljer. På IT-området, hvor der bl.a. har været afholdt udgifter på ca 1,9 mio kr. ifm udbud af økonomi og lønsystemer m.m.. Merudgiften ifm udbudet udlignes de kommende 4-5 år.  Ligeledes undersøges betalinger IT-betalinger til KMD ifm med Udbetaling Danmark for ialt 2,0 mio. kr. </t>
  </si>
  <si>
    <t>Mindreforbrug på 3,9 mio. kr., som kan henføres til en række konti, som havde et mindreforbrug i 2017 og som også forventes at have et mindreforbrug i 2018. Beløbet tilføres kassebeholdningen.</t>
  </si>
  <si>
    <t>Barselspulje- oprindelig budg. 2018 på 14,8 mio.kr. er under pres, negativ budgetoverførsel fra 2017 på 4,9 mio.kr. Forventet merforbrrug på 10,5 mio kr.</t>
  </si>
  <si>
    <t>Langtidssygdomspulje- oprindelig budg. 2018 på 11,8 mio.kr, positiv budgetoverførsel fra 2017 på 4,9 mio.kr. Mindreforbruget skønnes til 5,5 mio kr.</t>
  </si>
  <si>
    <t>Tjenestemandspensioner skønnes at blive 1,0 mio kr mindre og tilføres kassen</t>
  </si>
  <si>
    <t xml:space="preserve">Forsikringer,risikostyring m.m., forventes en ovf til 2019 på 3,7 mio.kr., samt at  kassen tilføres 1,5 mio kr. </t>
  </si>
  <si>
    <t>Salg af Frisvadvej 1 C</t>
  </si>
  <si>
    <t>Budgetopfølgning pr. 30. august 2018 - DRIFT (beløb i mio.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</si>
</sst>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0.0"/>
    <numFmt numFmtId="167" formatCode="_ * #,##0.00_ ;_ * \-#,##0.00_ ;_ * &quot;-&quot;??_ ;_ @_ 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D9E2F3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/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ck">
        <color indexed="64"/>
      </left>
      <right style="thick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/>
      <bottom style="thin">
        <color theme="4" tint="0.59999389629810485"/>
      </bottom>
      <diagonal/>
    </border>
  </borders>
  <cellStyleXfs count="6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0" borderId="11" applyNumberFormat="0" applyFont="0" applyAlignment="0" applyProtection="0"/>
    <xf numFmtId="0" fontId="9" fillId="21" borderId="12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12" applyNumberFormat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30" borderId="13" applyNumberFormat="0" applyAlignment="0" applyProtection="0"/>
    <xf numFmtId="0" fontId="14" fillId="31" borderId="0" applyNumberFormat="0" applyBorder="0" applyAlignment="0" applyProtection="0"/>
    <xf numFmtId="0" fontId="1" fillId="0" borderId="0"/>
    <xf numFmtId="0" fontId="6" fillId="0" borderId="0"/>
    <xf numFmtId="0" fontId="5" fillId="0" borderId="0"/>
    <xf numFmtId="0" fontId="15" fillId="21" borderId="14" applyNumberFormat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47"/>
    <xf numFmtId="165" fontId="25" fillId="34" borderId="24" xfId="47" quotePrefix="1" applyNumberFormat="1" applyFont="1" applyFill="1" applyBorder="1" applyAlignment="1">
      <alignment horizontal="center" vertical="center" wrapText="1"/>
    </xf>
    <xf numFmtId="0" fontId="4" fillId="33" borderId="4" xfId="47" applyFont="1" applyFill="1" applyBorder="1" applyAlignment="1">
      <alignment wrapText="1"/>
    </xf>
    <xf numFmtId="0" fontId="1" fillId="0" borderId="0" xfId="47" applyFont="1"/>
    <xf numFmtId="0" fontId="3" fillId="0" borderId="0" xfId="47" applyFont="1"/>
    <xf numFmtId="165" fontId="4" fillId="0" borderId="5" xfId="47" applyNumberFormat="1" applyFont="1" applyBorder="1" applyAlignment="1">
      <alignment horizontal="center" vertical="center"/>
    </xf>
    <xf numFmtId="165" fontId="4" fillId="0" borderId="7" xfId="47" applyNumberFormat="1" applyFont="1" applyBorder="1" applyAlignment="1">
      <alignment horizontal="center" vertical="center"/>
    </xf>
    <xf numFmtId="0" fontId="1" fillId="0" borderId="0" xfId="47" applyAlignment="1">
      <alignment horizontal="center"/>
    </xf>
    <xf numFmtId="165" fontId="1" fillId="0" borderId="0" xfId="47" applyNumberFormat="1"/>
    <xf numFmtId="165" fontId="1" fillId="0" borderId="0" xfId="47" applyNumberFormat="1" applyAlignment="1">
      <alignment horizontal="center"/>
    </xf>
    <xf numFmtId="165" fontId="4" fillId="0" borderId="9" xfId="47" applyNumberFormat="1" applyFont="1" applyBorder="1" applyAlignment="1">
      <alignment horizontal="center" vertical="center"/>
    </xf>
    <xf numFmtId="0" fontId="26" fillId="35" borderId="5" xfId="47" applyFont="1" applyFill="1" applyBorder="1" applyAlignment="1">
      <alignment wrapText="1"/>
    </xf>
    <xf numFmtId="165" fontId="26" fillId="35" borderId="5" xfId="47" applyNumberFormat="1" applyFont="1" applyFill="1" applyBorder="1" applyAlignment="1">
      <alignment wrapText="1"/>
    </xf>
    <xf numFmtId="165" fontId="26" fillId="35" borderId="6" xfId="47" applyNumberFormat="1" applyFont="1" applyFill="1" applyBorder="1" applyAlignment="1">
      <alignment wrapText="1"/>
    </xf>
    <xf numFmtId="4" fontId="4" fillId="0" borderId="21" xfId="47" applyNumberFormat="1" applyFont="1" applyBorder="1" applyAlignment="1">
      <alignment horizontal="right" vertical="center" wrapText="1"/>
    </xf>
    <xf numFmtId="0" fontId="26" fillId="35" borderId="2" xfId="47" applyFont="1" applyFill="1" applyBorder="1" applyAlignment="1">
      <alignment wrapText="1"/>
    </xf>
    <xf numFmtId="165" fontId="26" fillId="35" borderId="4" xfId="47" applyNumberFormat="1" applyFont="1" applyFill="1" applyBorder="1" applyAlignment="1">
      <alignment wrapText="1"/>
    </xf>
    <xf numFmtId="4" fontId="4" fillId="0" borderId="4" xfId="47" applyNumberFormat="1" applyFont="1" applyBorder="1" applyAlignment="1">
      <alignment horizontal="right" vertical="center" wrapText="1"/>
    </xf>
    <xf numFmtId="0" fontId="4" fillId="33" borderId="2" xfId="47" applyFont="1" applyFill="1" applyBorder="1" applyAlignment="1">
      <alignment wrapText="1"/>
    </xf>
    <xf numFmtId="165" fontId="4" fillId="33" borderId="8" xfId="47" applyNumberFormat="1" applyFont="1" applyFill="1" applyBorder="1" applyAlignment="1">
      <alignment wrapText="1"/>
    </xf>
    <xf numFmtId="165" fontId="4" fillId="33" borderId="2" xfId="47" applyNumberFormat="1" applyFont="1" applyFill="1" applyBorder="1" applyAlignment="1">
      <alignment wrapText="1"/>
    </xf>
    <xf numFmtId="165" fontId="4" fillId="0" borderId="8" xfId="47" applyNumberFormat="1" applyFont="1" applyBorder="1" applyAlignment="1">
      <alignment horizontal="right" vertical="center" wrapText="1"/>
    </xf>
    <xf numFmtId="165" fontId="4" fillId="0" borderId="2" xfId="47" applyNumberFormat="1" applyFont="1" applyBorder="1" applyAlignment="1">
      <alignment horizontal="right" vertical="center" wrapText="1"/>
    </xf>
    <xf numFmtId="0" fontId="4" fillId="0" borderId="22" xfId="47" applyFont="1" applyBorder="1" applyAlignment="1">
      <alignment horizontal="left" vertical="center" wrapText="1"/>
    </xf>
    <xf numFmtId="165" fontId="4" fillId="0" borderId="20" xfId="47" applyNumberFormat="1" applyFont="1" applyBorder="1" applyAlignment="1">
      <alignment horizontal="right" vertical="center" wrapText="1"/>
    </xf>
    <xf numFmtId="165" fontId="4" fillId="0" borderId="22" xfId="47" applyNumberFormat="1" applyFont="1" applyBorder="1" applyAlignment="1">
      <alignment horizontal="right" vertical="center" wrapText="1"/>
    </xf>
    <xf numFmtId="165" fontId="26" fillId="35" borderId="8" xfId="47" applyNumberFormat="1" applyFont="1" applyFill="1" applyBorder="1" applyAlignment="1">
      <alignment wrapText="1"/>
    </xf>
    <xf numFmtId="165" fontId="26" fillId="35" borderId="2" xfId="47" applyNumberFormat="1" applyFont="1" applyFill="1" applyBorder="1" applyAlignment="1">
      <alignment wrapText="1"/>
    </xf>
    <xf numFmtId="0" fontId="4" fillId="0" borderId="2" xfId="47" applyFont="1" applyBorder="1" applyAlignment="1">
      <alignment horizontal="left" vertical="center" wrapText="1"/>
    </xf>
    <xf numFmtId="165" fontId="4" fillId="0" borderId="3" xfId="47" applyNumberFormat="1" applyFont="1" applyBorder="1" applyAlignment="1">
      <alignment horizontal="center" vertical="center"/>
    </xf>
    <xf numFmtId="165" fontId="23" fillId="0" borderId="4" xfId="47" applyNumberFormat="1" applyFont="1" applyBorder="1" applyAlignment="1">
      <alignment vertical="center"/>
    </xf>
    <xf numFmtId="165" fontId="23" fillId="0" borderId="1" xfId="47" applyNumberFormat="1" applyFont="1" applyBorder="1" applyAlignment="1">
      <alignment vertical="center"/>
    </xf>
    <xf numFmtId="165" fontId="2" fillId="0" borderId="3" xfId="47" applyNumberFormat="1" applyFont="1" applyBorder="1" applyAlignment="1">
      <alignment vertical="center"/>
    </xf>
    <xf numFmtId="165" fontId="2" fillId="0" borderId="9" xfId="47" applyNumberFormat="1" applyFont="1" applyBorder="1" applyAlignment="1">
      <alignment vertical="center"/>
    </xf>
    <xf numFmtId="165" fontId="23" fillId="33" borderId="25" xfId="47" applyNumberFormat="1" applyFont="1" applyFill="1" applyBorder="1" applyAlignment="1">
      <alignment horizontal="right" wrapText="1"/>
    </xf>
    <xf numFmtId="165" fontId="26" fillId="35" borderId="28" xfId="47" applyNumberFormat="1" applyFont="1" applyFill="1" applyBorder="1" applyAlignment="1">
      <alignment horizontal="right" wrapText="1"/>
    </xf>
    <xf numFmtId="165" fontId="23" fillId="0" borderId="25" xfId="47" applyNumberFormat="1" applyFont="1" applyBorder="1" applyAlignment="1">
      <alignment horizontal="right" vertical="center" wrapText="1"/>
    </xf>
    <xf numFmtId="165" fontId="23" fillId="0" borderId="26" xfId="47" applyNumberFormat="1" applyFont="1" applyBorder="1" applyAlignment="1">
      <alignment horizontal="right" vertical="center" wrapText="1"/>
    </xf>
    <xf numFmtId="166" fontId="23" fillId="0" borderId="27" xfId="47" applyNumberFormat="1" applyFont="1" applyBorder="1" applyAlignment="1">
      <alignment horizontal="right" vertical="center"/>
    </xf>
    <xf numFmtId="166" fontId="23" fillId="0" borderId="26" xfId="47" applyNumberFormat="1" applyFont="1" applyBorder="1" applyAlignment="1">
      <alignment horizontal="right" vertical="center"/>
    </xf>
    <xf numFmtId="165" fontId="26" fillId="35" borderId="7" xfId="47" applyNumberFormat="1" applyFont="1" applyFill="1" applyBorder="1" applyAlignment="1">
      <alignment wrapText="1"/>
    </xf>
    <xf numFmtId="166" fontId="4" fillId="33" borderId="4" xfId="47" applyNumberFormat="1" applyFont="1" applyFill="1" applyBorder="1" applyAlignment="1">
      <alignment wrapText="1"/>
    </xf>
    <xf numFmtId="4" fontId="4" fillId="0" borderId="37" xfId="47" applyNumberFormat="1" applyFont="1" applyBorder="1" applyAlignment="1">
      <alignment horizontal="right" vertical="center" wrapText="1"/>
    </xf>
    <xf numFmtId="4" fontId="4" fillId="0" borderId="38" xfId="47" applyNumberFormat="1" applyFont="1" applyBorder="1" applyAlignment="1">
      <alignment horizontal="right" vertical="center" wrapText="1"/>
    </xf>
    <xf numFmtId="165" fontId="4" fillId="0" borderId="32" xfId="47" applyNumberFormat="1" applyFont="1" applyBorder="1" applyAlignment="1">
      <alignment horizontal="right" vertical="center" wrapText="1"/>
    </xf>
    <xf numFmtId="165" fontId="4" fillId="0" borderId="33" xfId="47" applyNumberFormat="1" applyFont="1" applyBorder="1" applyAlignment="1">
      <alignment horizontal="right" vertical="center" wrapText="1"/>
    </xf>
    <xf numFmtId="165" fontId="23" fillId="0" borderId="31" xfId="47" applyNumberFormat="1" applyFont="1" applyBorder="1" applyAlignment="1">
      <alignment horizontal="right" vertical="center" wrapText="1"/>
    </xf>
    <xf numFmtId="165" fontId="4" fillId="0" borderId="34" xfId="47" applyNumberFormat="1" applyFont="1" applyBorder="1" applyAlignment="1">
      <alignment horizontal="right" vertical="center" wrapText="1"/>
    </xf>
    <xf numFmtId="165" fontId="4" fillId="0" borderId="35" xfId="47" applyNumberFormat="1" applyFont="1" applyBorder="1" applyAlignment="1">
      <alignment horizontal="right" vertical="center" wrapText="1"/>
    </xf>
    <xf numFmtId="165" fontId="23" fillId="0" borderId="36" xfId="47" applyNumberFormat="1" applyFont="1" applyBorder="1" applyAlignment="1">
      <alignment horizontal="right" vertical="center" wrapText="1"/>
    </xf>
    <xf numFmtId="0" fontId="27" fillId="0" borderId="0" xfId="47" applyFont="1" applyAlignment="1">
      <alignment horizontal="left"/>
    </xf>
    <xf numFmtId="165" fontId="4" fillId="33" borderId="4" xfId="47" applyNumberFormat="1" applyFont="1" applyFill="1" applyBorder="1" applyAlignment="1">
      <alignment wrapText="1"/>
    </xf>
    <xf numFmtId="0" fontId="1" fillId="0" borderId="23" xfId="47" applyBorder="1" applyAlignment="1">
      <alignment horizontal="center"/>
    </xf>
    <xf numFmtId="165" fontId="1" fillId="0" borderId="23" xfId="47" applyNumberFormat="1" applyBorder="1"/>
    <xf numFmtId="165" fontId="1" fillId="0" borderId="23" xfId="47" applyNumberFormat="1" applyBorder="1" applyAlignment="1">
      <alignment horizontal="center"/>
    </xf>
    <xf numFmtId="165" fontId="2" fillId="0" borderId="1" xfId="47" applyNumberFormat="1" applyFont="1" applyBorder="1" applyAlignment="1">
      <alignment horizontal="right" vertical="center"/>
    </xf>
    <xf numFmtId="165" fontId="1" fillId="0" borderId="0" xfId="47" applyNumberFormat="1" applyBorder="1"/>
    <xf numFmtId="165" fontId="2" fillId="0" borderId="29" xfId="47" applyNumberFormat="1" applyFont="1" applyBorder="1" applyAlignment="1">
      <alignment horizontal="right" vertical="center"/>
    </xf>
    <xf numFmtId="166" fontId="1" fillId="0" borderId="0" xfId="47" applyNumberFormat="1"/>
    <xf numFmtId="165" fontId="25" fillId="34" borderId="1" xfId="47" quotePrefix="1" applyNumberFormat="1" applyFont="1" applyFill="1" applyBorder="1" applyAlignment="1">
      <alignment horizontal="center" vertical="center" wrapText="1"/>
    </xf>
    <xf numFmtId="165" fontId="25" fillId="34" borderId="30" xfId="47" quotePrefix="1" applyNumberFormat="1" applyFont="1" applyFill="1" applyBorder="1" applyAlignment="1">
      <alignment horizontal="center" vertical="center" wrapText="1"/>
    </xf>
    <xf numFmtId="0" fontId="4" fillId="0" borderId="3" xfId="47" applyFont="1" applyBorder="1" applyAlignment="1">
      <alignment horizontal="left" vertical="center" wrapText="1"/>
    </xf>
    <xf numFmtId="0" fontId="23" fillId="0" borderId="3" xfId="47" applyFont="1" applyBorder="1" applyAlignment="1">
      <alignment horizontal="left" vertical="center"/>
    </xf>
    <xf numFmtId="0" fontId="26" fillId="35" borderId="2" xfId="59" applyFont="1" applyFill="1" applyBorder="1" applyAlignment="1">
      <alignment wrapText="1"/>
    </xf>
    <xf numFmtId="165" fontId="26" fillId="35" borderId="8" xfId="59" applyNumberFormat="1" applyFont="1" applyFill="1" applyBorder="1" applyAlignment="1">
      <alignment wrapText="1"/>
    </xf>
    <xf numFmtId="165" fontId="26" fillId="35" borderId="28" xfId="59" applyNumberFormat="1" applyFont="1" applyFill="1" applyBorder="1" applyAlignment="1">
      <alignment horizontal="right" wrapText="1"/>
    </xf>
    <xf numFmtId="165" fontId="26" fillId="35" borderId="4" xfId="59" applyNumberFormat="1" applyFont="1" applyFill="1" applyBorder="1" applyAlignment="1">
      <alignment wrapText="1"/>
    </xf>
    <xf numFmtId="0" fontId="4" fillId="33" borderId="2" xfId="59" applyFont="1" applyFill="1" applyBorder="1" applyAlignment="1">
      <alignment wrapText="1"/>
    </xf>
    <xf numFmtId="165" fontId="4" fillId="33" borderId="8" xfId="59" applyNumberFormat="1" applyFont="1" applyFill="1" applyBorder="1" applyAlignment="1">
      <alignment wrapText="1"/>
    </xf>
    <xf numFmtId="165" fontId="23" fillId="33" borderId="25" xfId="59" applyNumberFormat="1" applyFont="1" applyFill="1" applyBorder="1" applyAlignment="1">
      <alignment horizontal="right" wrapText="1"/>
    </xf>
    <xf numFmtId="0" fontId="4" fillId="33" borderId="4" xfId="59" applyFont="1" applyFill="1" applyBorder="1" applyAlignment="1">
      <alignment wrapText="1"/>
    </xf>
    <xf numFmtId="0" fontId="1" fillId="0" borderId="0" xfId="59" applyFont="1" applyFill="1"/>
    <xf numFmtId="0" fontId="4" fillId="0" borderId="2" xfId="59" applyFont="1" applyFill="1" applyBorder="1" applyAlignment="1">
      <alignment wrapText="1"/>
    </xf>
    <xf numFmtId="165" fontId="4" fillId="0" borderId="8" xfId="59" applyNumberFormat="1" applyFont="1" applyFill="1" applyBorder="1" applyAlignment="1">
      <alignment wrapText="1"/>
    </xf>
    <xf numFmtId="165" fontId="23" fillId="0" borderId="25" xfId="59" applyNumberFormat="1" applyFont="1" applyFill="1" applyBorder="1" applyAlignment="1">
      <alignment horizontal="right" wrapText="1"/>
    </xf>
    <xf numFmtId="0" fontId="4" fillId="0" borderId="4" xfId="59" applyFont="1" applyFill="1" applyBorder="1" applyAlignment="1">
      <alignment wrapText="1"/>
    </xf>
    <xf numFmtId="0" fontId="1" fillId="0" borderId="0" xfId="47" applyFont="1" applyFill="1"/>
    <xf numFmtId="0" fontId="4" fillId="0" borderId="2" xfId="59" applyFont="1" applyBorder="1" applyAlignment="1">
      <alignment horizontal="left" vertical="center" wrapText="1"/>
    </xf>
    <xf numFmtId="0" fontId="4" fillId="0" borderId="32" xfId="59" applyFont="1" applyBorder="1" applyAlignment="1">
      <alignment horizontal="left" vertical="center" wrapText="1"/>
    </xf>
    <xf numFmtId="0" fontId="4" fillId="0" borderId="34" xfId="59" applyFont="1" applyBorder="1" applyAlignment="1">
      <alignment horizontal="left" vertical="center" wrapText="1"/>
    </xf>
    <xf numFmtId="165" fontId="25" fillId="34" borderId="1" xfId="47" quotePrefix="1" applyNumberFormat="1" applyFont="1" applyFill="1" applyBorder="1" applyAlignment="1">
      <alignment horizontal="center" vertical="center" wrapText="1"/>
    </xf>
    <xf numFmtId="165" fontId="26" fillId="35" borderId="25" xfId="59" applyNumberFormat="1" applyFont="1" applyFill="1" applyBorder="1" applyAlignment="1">
      <alignment horizontal="right" wrapText="1"/>
    </xf>
    <xf numFmtId="165" fontId="26" fillId="35" borderId="25" xfId="47" applyNumberFormat="1" applyFont="1" applyFill="1" applyBorder="1" applyAlignment="1">
      <alignment horizontal="right" wrapText="1"/>
    </xf>
    <xf numFmtId="0" fontId="24" fillId="34" borderId="9" xfId="47" applyFont="1" applyFill="1" applyBorder="1" applyAlignment="1">
      <alignment horizontal="center" vertical="center"/>
    </xf>
    <xf numFmtId="0" fontId="24" fillId="34" borderId="10" xfId="47" applyFont="1" applyFill="1" applyBorder="1" applyAlignment="1">
      <alignment horizontal="center" vertical="center"/>
    </xf>
    <xf numFmtId="0" fontId="24" fillId="34" borderId="1" xfId="47" applyFont="1" applyFill="1" applyBorder="1" applyAlignment="1">
      <alignment horizontal="center" vertical="center"/>
    </xf>
    <xf numFmtId="0" fontId="24" fillId="34" borderId="7" xfId="47" applyFont="1" applyFill="1" applyBorder="1" applyAlignment="1">
      <alignment horizontal="left" wrapText="1"/>
    </xf>
    <xf numFmtId="0" fontId="24" fillId="34" borderId="20" xfId="47" applyFont="1" applyFill="1" applyBorder="1" applyAlignment="1">
      <alignment horizontal="left" wrapText="1"/>
    </xf>
    <xf numFmtId="165" fontId="25" fillId="34" borderId="6" xfId="47" quotePrefix="1" applyNumberFormat="1" applyFont="1" applyFill="1" applyBorder="1" applyAlignment="1">
      <alignment horizontal="center" vertical="center" wrapText="1"/>
    </xf>
    <xf numFmtId="165" fontId="25" fillId="34" borderId="21" xfId="47" quotePrefix="1" applyNumberFormat="1" applyFont="1" applyFill="1" applyBorder="1" applyAlignment="1">
      <alignment horizontal="center" vertical="center" wrapText="1"/>
    </xf>
    <xf numFmtId="165" fontId="25" fillId="34" borderId="5" xfId="47" quotePrefix="1" applyNumberFormat="1" applyFont="1" applyFill="1" applyBorder="1" applyAlignment="1">
      <alignment horizontal="center" vertical="center" wrapText="1"/>
    </xf>
    <xf numFmtId="165" fontId="25" fillId="34" borderId="22" xfId="47" quotePrefix="1" applyNumberFormat="1" applyFont="1" applyFill="1" applyBorder="1" applyAlignment="1">
      <alignment horizontal="center" vertical="center" wrapText="1"/>
    </xf>
    <xf numFmtId="165" fontId="25" fillId="34" borderId="7" xfId="47" quotePrefix="1" applyNumberFormat="1" applyFont="1" applyFill="1" applyBorder="1" applyAlignment="1">
      <alignment horizontal="center" vertical="center" wrapText="1"/>
    </xf>
    <xf numFmtId="165" fontId="25" fillId="34" borderId="20" xfId="47" quotePrefix="1" applyNumberFormat="1" applyFont="1" applyFill="1" applyBorder="1" applyAlignment="1">
      <alignment horizontal="center" vertical="center" wrapText="1"/>
    </xf>
    <xf numFmtId="165" fontId="25" fillId="34" borderId="1" xfId="47" quotePrefix="1" applyNumberFormat="1" applyFont="1" applyFill="1" applyBorder="1" applyAlignment="1">
      <alignment horizontal="center" vertical="center" wrapText="1"/>
    </xf>
  </cellXfs>
  <cellStyles count="62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 2" xfId="20"/>
    <cellStyle name="Beregning" xfId="21" builtinId="22" customBuiltin="1"/>
    <cellStyle name="Farve1" xfId="22" builtinId="29" customBuiltin="1"/>
    <cellStyle name="Farve2" xfId="23" builtinId="33" customBuiltin="1"/>
    <cellStyle name="Farve3" xfId="24" builtinId="37" customBuiltin="1"/>
    <cellStyle name="Farve4" xfId="25" builtinId="41" customBuiltin="1"/>
    <cellStyle name="Farve5" xfId="26" builtinId="45" customBuiltin="1"/>
    <cellStyle name="Farve6" xfId="27" builtinId="49" customBuiltin="1"/>
    <cellStyle name="Forklarende tekst" xfId="28" builtinId="53" customBuiltin="1"/>
    <cellStyle name="God" xfId="29" builtinId="26" customBuiltin="1"/>
    <cellStyle name="Input" xfId="30" builtinId="20" customBuiltin="1"/>
    <cellStyle name="Komma 2" xfId="31"/>
    <cellStyle name="Komma 2 2" xfId="32"/>
    <cellStyle name="Komma 2 2 2" xfId="33"/>
    <cellStyle name="Komma 2 2 2 2" xfId="34"/>
    <cellStyle name="Komma 2 2 2 2 2" xfId="35"/>
    <cellStyle name="Komma 2 2 2 2 3" xfId="36"/>
    <cellStyle name="Komma 2 2 2 3" xfId="37"/>
    <cellStyle name="Komma 2 2 2 4" xfId="38"/>
    <cellStyle name="Komma 2 3" xfId="39"/>
    <cellStyle name="Komma 2 3 2" xfId="40"/>
    <cellStyle name="Komma 2 3 2 2" xfId="41"/>
    <cellStyle name="Komma 2 3 2 3" xfId="42"/>
    <cellStyle name="Komma 2 3 3" xfId="43"/>
    <cellStyle name="Komma 2 3 4" xfId="44"/>
    <cellStyle name="Komma 3" xfId="61"/>
    <cellStyle name="Kontrollér celle" xfId="45" builtinId="23" customBuiltin="1"/>
    <cellStyle name="Neutral" xfId="46" builtinId="28" customBuiltin="1"/>
    <cellStyle name="Normal" xfId="0" builtinId="0"/>
    <cellStyle name="Normal 2" xfId="47"/>
    <cellStyle name="Normal 2 2" xfId="59"/>
    <cellStyle name="Normal 3" xfId="48"/>
    <cellStyle name="Normal 4" xfId="49"/>
    <cellStyle name="Normal 4 2" xfId="60"/>
    <cellStyle name="Output" xfId="50" builtinId="21" customBuiltin="1"/>
    <cellStyle name="Overskrift 1" xfId="51" builtinId="16" customBuiltin="1"/>
    <cellStyle name="Overskrift 2" xfId="52" builtinId="17" customBuiltin="1"/>
    <cellStyle name="Overskrift 3" xfId="53" builtinId="18" customBuiltin="1"/>
    <cellStyle name="Overskrift 4" xfId="54" builtinId="19" customBuiltin="1"/>
    <cellStyle name="Sammenkædet celle" xfId="55" builtinId="24" customBuiltin="1"/>
    <cellStyle name="Titel 2" xfId="56"/>
    <cellStyle name="Total" xfId="57" builtinId="25" customBuiltin="1"/>
    <cellStyle name="Ugyldig" xfId="58" builtinId="27" customBuiltin="1"/>
  </cellStyles>
  <dxfs count="0"/>
  <tableStyles count="0" defaultTableStyle="TableStyleMedium2" defaultPivotStyle="PivotStyleLight16"/>
  <colors>
    <mruColors>
      <color rgb="FF004165"/>
      <color rgb="FFD9E2F3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26</xdr:row>
      <xdr:rowOff>180975</xdr:rowOff>
    </xdr:from>
    <xdr:to>
      <xdr:col>4</xdr:col>
      <xdr:colOff>942975</xdr:colOff>
      <xdr:row>27</xdr:row>
      <xdr:rowOff>219075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515225" y="49149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65341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65341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0" y="6534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36</xdr:row>
      <xdr:rowOff>104775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5341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714375</xdr:colOff>
      <xdr:row>26</xdr:row>
      <xdr:rowOff>495300</xdr:rowOff>
    </xdr:from>
    <xdr:ext cx="85725" cy="6191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7620000" y="61626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1028700</xdr:colOff>
      <xdr:row>17</xdr:row>
      <xdr:rowOff>247650</xdr:rowOff>
    </xdr:from>
    <xdr:to>
      <xdr:col>4</xdr:col>
      <xdr:colOff>1114425</xdr:colOff>
      <xdr:row>18</xdr:row>
      <xdr:rowOff>142875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686675" y="28194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561975</xdr:colOff>
      <xdr:row>18</xdr:row>
      <xdr:rowOff>9525</xdr:rowOff>
    </xdr:from>
    <xdr:ext cx="85725" cy="6191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7219950" y="30956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828675</xdr:colOff>
      <xdr:row>3</xdr:row>
      <xdr:rowOff>85725</xdr:rowOff>
    </xdr:from>
    <xdr:to>
      <xdr:col>4</xdr:col>
      <xdr:colOff>914400</xdr:colOff>
      <xdr:row>5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781925" y="8477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647700</xdr:colOff>
      <xdr:row>3</xdr:row>
      <xdr:rowOff>161925</xdr:rowOff>
    </xdr:from>
    <xdr:ext cx="85725" cy="6191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7305675" y="9239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1152525</xdr:colOff>
      <xdr:row>30</xdr:row>
      <xdr:rowOff>66675</xdr:rowOff>
    </xdr:from>
    <xdr:to>
      <xdr:col>5</xdr:col>
      <xdr:colOff>28575</xdr:colOff>
      <xdr:row>34</xdr:row>
      <xdr:rowOff>57150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105775" y="57912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857250</xdr:colOff>
      <xdr:row>30</xdr:row>
      <xdr:rowOff>0</xdr:rowOff>
    </xdr:from>
    <xdr:ext cx="85725" cy="6191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724900" y="58102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857250</xdr:colOff>
      <xdr:row>28</xdr:row>
      <xdr:rowOff>180975</xdr:rowOff>
    </xdr:from>
    <xdr:ext cx="85725" cy="6191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886700" y="58578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857250</xdr:colOff>
      <xdr:row>28</xdr:row>
      <xdr:rowOff>180975</xdr:rowOff>
    </xdr:from>
    <xdr:ext cx="85725" cy="6191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886700" y="58578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36</xdr:row>
      <xdr:rowOff>104775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0" y="68770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36</xdr:row>
      <xdr:rowOff>104775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68770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15</xdr:row>
      <xdr:rowOff>0</xdr:rowOff>
    </xdr:from>
    <xdr:to>
      <xdr:col>4</xdr:col>
      <xdr:colOff>942975</xdr:colOff>
      <xdr:row>18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762875" y="78581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20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20</xdr:row>
      <xdr:rowOff>76200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0" y="1032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20</xdr:row>
      <xdr:rowOff>104775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10325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466725</xdr:colOff>
      <xdr:row>2</xdr:row>
      <xdr:rowOff>142875</xdr:rowOff>
    </xdr:from>
    <xdr:ext cx="85725" cy="6191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7372350" y="7239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971550</xdr:colOff>
      <xdr:row>12</xdr:row>
      <xdr:rowOff>123825</xdr:rowOff>
    </xdr:from>
    <xdr:to>
      <xdr:col>4</xdr:col>
      <xdr:colOff>1057275</xdr:colOff>
      <xdr:row>16</xdr:row>
      <xdr:rowOff>19050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877175" y="25241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561975</xdr:colOff>
      <xdr:row>12</xdr:row>
      <xdr:rowOff>9525</xdr:rowOff>
    </xdr:from>
    <xdr:ext cx="85725" cy="6191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7467600" y="42195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828675</xdr:colOff>
      <xdr:row>3</xdr:row>
      <xdr:rowOff>85725</xdr:rowOff>
    </xdr:from>
    <xdr:to>
      <xdr:col>4</xdr:col>
      <xdr:colOff>914400</xdr:colOff>
      <xdr:row>6</xdr:row>
      <xdr:rowOff>161925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734300" y="8477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647700</xdr:colOff>
      <xdr:row>3</xdr:row>
      <xdr:rowOff>161925</xdr:rowOff>
    </xdr:from>
    <xdr:ext cx="85725" cy="6191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7553325" y="9239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1152525</xdr:colOff>
      <xdr:row>15</xdr:row>
      <xdr:rowOff>0</xdr:rowOff>
    </xdr:from>
    <xdr:to>
      <xdr:col>5</xdr:col>
      <xdr:colOff>28575</xdr:colOff>
      <xdr:row>18</xdr:row>
      <xdr:rowOff>76200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058150" y="97631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266700</xdr:colOff>
      <xdr:row>10</xdr:row>
      <xdr:rowOff>47625</xdr:rowOff>
    </xdr:from>
    <xdr:ext cx="85725" cy="6191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172325" y="20859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857250</xdr:colOff>
      <xdr:row>15</xdr:row>
      <xdr:rowOff>0</xdr:rowOff>
    </xdr:from>
    <xdr:ext cx="85725" cy="6191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762875" y="88392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857250</xdr:colOff>
      <xdr:row>15</xdr:row>
      <xdr:rowOff>0</xdr:rowOff>
    </xdr:from>
    <xdr:ext cx="85725" cy="6191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762875" y="88392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20</xdr:row>
      <xdr:rowOff>76200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20</xdr:row>
      <xdr:rowOff>76200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20</xdr:row>
      <xdr:rowOff>104775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0" y="10325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20</xdr:row>
      <xdr:rowOff>76200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20</xdr:row>
      <xdr:rowOff>76200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20</xdr:row>
      <xdr:rowOff>104775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10325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lani/AppData/Local/Temp/TRI12344/Sagsnr18-3976_Doknr57776-18_v1_Budgetopf&#248;lgning%2031.%20marts%202018(1)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lani/AppData/Local/Temp/TRI12344/Sagsnr18-3976_Doknr57776-18_v1_Budgetopf&#248;lgning%2031.%20marts%202018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8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1" width="60.42578125" style="8" customWidth="1"/>
    <col min="2" max="2" width="17" style="9" customWidth="1"/>
    <col min="3" max="3" width="13.42578125" style="1" customWidth="1"/>
    <col min="4" max="4" width="12.7109375" style="1" customWidth="1"/>
    <col min="5" max="5" width="18.140625" style="1" bestFit="1" customWidth="1"/>
    <col min="6" max="6" width="16.42578125" style="10" bestFit="1" customWidth="1"/>
    <col min="7" max="16384" width="9.140625" style="1"/>
  </cols>
  <sheetData>
    <row r="1" spans="1:6" ht="18" x14ac:dyDescent="0.2">
      <c r="A1" s="84" t="s">
        <v>36</v>
      </c>
      <c r="B1" s="85"/>
      <c r="C1" s="85"/>
      <c r="D1" s="85"/>
      <c r="E1" s="85"/>
      <c r="F1" s="86"/>
    </row>
    <row r="2" spans="1:6" ht="27.75" customHeight="1" thickBot="1" x14ac:dyDescent="0.25">
      <c r="A2" s="87" t="s">
        <v>1</v>
      </c>
      <c r="B2" s="89" t="s">
        <v>15</v>
      </c>
      <c r="C2" s="91" t="s">
        <v>16</v>
      </c>
      <c r="D2" s="93" t="s">
        <v>2</v>
      </c>
      <c r="E2" s="93" t="s">
        <v>19</v>
      </c>
      <c r="F2" s="95"/>
    </row>
    <row r="3" spans="1:6" ht="14.25" customHeight="1" thickTop="1" x14ac:dyDescent="0.2">
      <c r="A3" s="88"/>
      <c r="B3" s="90"/>
      <c r="C3" s="92"/>
      <c r="D3" s="94"/>
      <c r="E3" s="61" t="s">
        <v>17</v>
      </c>
      <c r="F3" s="60" t="s">
        <v>18</v>
      </c>
    </row>
    <row r="4" spans="1:6" ht="14.25" customHeight="1" x14ac:dyDescent="0.25">
      <c r="A4" s="12" t="s">
        <v>5</v>
      </c>
      <c r="B4" s="41">
        <f>B7+B5</f>
        <v>13.700000000000001</v>
      </c>
      <c r="C4" s="13">
        <f>C7+C5</f>
        <v>0.6</v>
      </c>
      <c r="D4" s="41">
        <f>D7+D5</f>
        <v>13.6</v>
      </c>
      <c r="E4" s="36">
        <f>D4-B4</f>
        <v>-0.10000000000000142</v>
      </c>
      <c r="F4" s="14">
        <f>D4-(B4+C4)</f>
        <v>-0.70000000000000107</v>
      </c>
    </row>
    <row r="5" spans="1:6" ht="14.25" customHeight="1" x14ac:dyDescent="0.25">
      <c r="A5" s="19" t="s">
        <v>6</v>
      </c>
      <c r="B5" s="20">
        <v>13.4</v>
      </c>
      <c r="C5" s="21">
        <v>0</v>
      </c>
      <c r="D5" s="20">
        <v>13.4</v>
      </c>
      <c r="E5" s="35">
        <f>D5-B5</f>
        <v>0</v>
      </c>
      <c r="F5" s="42">
        <f>D5-(B5+C5)</f>
        <v>0</v>
      </c>
    </row>
    <row r="6" spans="1:6" s="4" customFormat="1" ht="28.5" x14ac:dyDescent="0.2">
      <c r="A6" s="29" t="s">
        <v>21</v>
      </c>
      <c r="B6" s="22"/>
      <c r="C6" s="23"/>
      <c r="D6" s="22"/>
      <c r="E6" s="37"/>
      <c r="F6" s="18"/>
    </row>
    <row r="7" spans="1:6" s="4" customFormat="1" ht="14.25" customHeight="1" x14ac:dyDescent="0.25">
      <c r="A7" s="19" t="s">
        <v>7</v>
      </c>
      <c r="B7" s="20">
        <v>0.3</v>
      </c>
      <c r="C7" s="21">
        <v>0.6</v>
      </c>
      <c r="D7" s="20">
        <v>0.2</v>
      </c>
      <c r="E7" s="35">
        <f>D7-B7</f>
        <v>-9.9999999999999978E-2</v>
      </c>
      <c r="F7" s="42">
        <f>D7-(B7+C7)</f>
        <v>-0.7</v>
      </c>
    </row>
    <row r="8" spans="1:6" s="4" customFormat="1" ht="14.25" customHeight="1" x14ac:dyDescent="0.2">
      <c r="A8" s="24"/>
      <c r="B8" s="25"/>
      <c r="C8" s="26"/>
      <c r="D8" s="25"/>
      <c r="E8" s="38"/>
      <c r="F8" s="15"/>
    </row>
    <row r="9" spans="1:6" s="4" customFormat="1" ht="14.25" customHeight="1" x14ac:dyDescent="0.25">
      <c r="A9" s="16" t="s">
        <v>8</v>
      </c>
      <c r="B9" s="27">
        <v>1.7</v>
      </c>
      <c r="C9" s="28">
        <v>0.1</v>
      </c>
      <c r="D9" s="27">
        <v>1.9</v>
      </c>
      <c r="E9" s="36">
        <f>D9-B9</f>
        <v>0.19999999999999996</v>
      </c>
      <c r="F9" s="17">
        <f>D9-(B9+C9)</f>
        <v>9.9999999999999867E-2</v>
      </c>
    </row>
    <row r="10" spans="1:6" s="4" customFormat="1" ht="14.25" customHeight="1" x14ac:dyDescent="0.2">
      <c r="A10" s="24"/>
      <c r="B10" s="26"/>
      <c r="C10" s="26"/>
      <c r="D10" s="25"/>
      <c r="E10" s="38"/>
      <c r="F10" s="15"/>
    </row>
    <row r="11" spans="1:6" s="4" customFormat="1" ht="14.25" customHeight="1" x14ac:dyDescent="0.25">
      <c r="A11" s="64" t="s">
        <v>26</v>
      </c>
      <c r="B11" s="65">
        <f>B14+B12</f>
        <v>0.2</v>
      </c>
      <c r="C11" s="65">
        <f>C14+C12</f>
        <v>1</v>
      </c>
      <c r="D11" s="65">
        <f>D12+D14</f>
        <v>0.30000000000000004</v>
      </c>
      <c r="E11" s="66">
        <f>D11-B11</f>
        <v>0.10000000000000003</v>
      </c>
      <c r="F11" s="67">
        <f>D11-(B11+C11)</f>
        <v>-0.89999999999999991</v>
      </c>
    </row>
    <row r="12" spans="1:6" s="4" customFormat="1" ht="14.25" customHeight="1" x14ac:dyDescent="0.25">
      <c r="A12" s="68" t="s">
        <v>27</v>
      </c>
      <c r="B12" s="69">
        <v>0</v>
      </c>
      <c r="C12" s="69">
        <v>1</v>
      </c>
      <c r="D12" s="69">
        <v>0.1</v>
      </c>
      <c r="E12" s="70">
        <f>D12-B12</f>
        <v>0.1</v>
      </c>
      <c r="F12" s="71">
        <f>D12-(B12+C12)</f>
        <v>-0.9</v>
      </c>
    </row>
    <row r="13" spans="1:6" s="77" customFormat="1" ht="14.25" customHeight="1" x14ac:dyDescent="0.25">
      <c r="A13" s="73"/>
      <c r="B13" s="74"/>
      <c r="C13" s="74"/>
      <c r="D13" s="74"/>
      <c r="E13" s="75"/>
      <c r="F13" s="76"/>
    </row>
    <row r="14" spans="1:6" s="72" customFormat="1" ht="15" x14ac:dyDescent="0.25">
      <c r="A14" s="68" t="s">
        <v>14</v>
      </c>
      <c r="B14" s="69">
        <v>0.2</v>
      </c>
      <c r="C14" s="69">
        <v>0</v>
      </c>
      <c r="D14" s="69">
        <v>0.2</v>
      </c>
      <c r="E14" s="70">
        <f>D14-B14</f>
        <v>0</v>
      </c>
      <c r="F14" s="71">
        <f>D14-(B14+C14)</f>
        <v>0</v>
      </c>
    </row>
    <row r="15" spans="1:6" s="4" customFormat="1" ht="14.25" customHeight="1" x14ac:dyDescent="0.2">
      <c r="A15" s="29"/>
      <c r="B15" s="22"/>
      <c r="C15" s="23"/>
      <c r="D15" s="22"/>
      <c r="E15" s="37"/>
      <c r="F15" s="18"/>
    </row>
    <row r="16" spans="1:6" s="4" customFormat="1" ht="14.25" customHeight="1" x14ac:dyDescent="0.25">
      <c r="A16" s="16" t="s">
        <v>12</v>
      </c>
      <c r="B16" s="27">
        <f>B25+B23+B19+B17</f>
        <v>345.7</v>
      </c>
      <c r="C16" s="28">
        <v>16.899999999999999</v>
      </c>
      <c r="D16" s="27">
        <f>D17+D19+D23+D25</f>
        <v>348.20000000000005</v>
      </c>
      <c r="E16" s="36">
        <f>E25+E23+E19+E17</f>
        <v>2.5000000000000107</v>
      </c>
      <c r="F16" s="17">
        <f>D16-(B16+C16)</f>
        <v>-14.39999999999992</v>
      </c>
    </row>
    <row r="17" spans="1:8" s="4" customFormat="1" ht="14.25" customHeight="1" x14ac:dyDescent="0.25">
      <c r="A17" s="19" t="s">
        <v>9</v>
      </c>
      <c r="B17" s="20">
        <v>10.9</v>
      </c>
      <c r="C17" s="21">
        <v>1.1000000000000001</v>
      </c>
      <c r="D17" s="20">
        <v>11.3</v>
      </c>
      <c r="E17" s="35">
        <f>D17-B17</f>
        <v>0.40000000000000036</v>
      </c>
      <c r="F17" s="3">
        <f>D17-(B17+C17)</f>
        <v>-0.69999999999999929</v>
      </c>
    </row>
    <row r="18" spans="1:8" s="4" customFormat="1" ht="57" customHeight="1" x14ac:dyDescent="0.2">
      <c r="A18" s="78" t="s">
        <v>28</v>
      </c>
      <c r="B18" s="23"/>
      <c r="C18" s="23"/>
      <c r="D18" s="22"/>
      <c r="E18" s="37"/>
      <c r="F18" s="18"/>
    </row>
    <row r="19" spans="1:8" ht="14.25" customHeight="1" x14ac:dyDescent="0.25">
      <c r="A19" s="19" t="s">
        <v>10</v>
      </c>
      <c r="B19" s="20">
        <v>284</v>
      </c>
      <c r="C19" s="21">
        <v>11.8</v>
      </c>
      <c r="D19" s="20">
        <v>287.8</v>
      </c>
      <c r="E19" s="35">
        <f>D19-B19</f>
        <v>3.8000000000000114</v>
      </c>
      <c r="F19" s="3">
        <f>D19-(B19+C19)</f>
        <v>-8</v>
      </c>
    </row>
    <row r="20" spans="1:8" ht="99.75" x14ac:dyDescent="0.2">
      <c r="A20" s="78" t="s">
        <v>29</v>
      </c>
      <c r="B20" s="22"/>
      <c r="C20" s="23"/>
      <c r="D20" s="22"/>
      <c r="E20" s="37">
        <v>9.1</v>
      </c>
      <c r="F20" s="18"/>
    </row>
    <row r="21" spans="1:8" ht="15" x14ac:dyDescent="0.2">
      <c r="A21" s="78" t="s">
        <v>35</v>
      </c>
      <c r="B21" s="22"/>
      <c r="C21" s="23"/>
      <c r="D21" s="22"/>
      <c r="E21" s="37">
        <v>-1.4</v>
      </c>
      <c r="F21" s="18"/>
    </row>
    <row r="22" spans="1:8" ht="59.25" customHeight="1" x14ac:dyDescent="0.2">
      <c r="A22" s="78" t="s">
        <v>30</v>
      </c>
      <c r="B22" s="22"/>
      <c r="C22" s="23"/>
      <c r="D22" s="22"/>
      <c r="E22" s="37">
        <v>-3.9</v>
      </c>
      <c r="F22" s="18"/>
    </row>
    <row r="23" spans="1:8" ht="14.25" customHeight="1" x14ac:dyDescent="0.25">
      <c r="A23" s="19" t="s">
        <v>11</v>
      </c>
      <c r="B23" s="20">
        <v>9.6</v>
      </c>
      <c r="C23" s="21">
        <v>1.1000000000000001</v>
      </c>
      <c r="D23" s="20">
        <v>10.5</v>
      </c>
      <c r="E23" s="35">
        <f>D23-B23</f>
        <v>0.90000000000000036</v>
      </c>
      <c r="F23" s="3">
        <f>D23-(B23+C23)</f>
        <v>-0.19999999999999929</v>
      </c>
    </row>
    <row r="24" spans="1:8" ht="15" customHeight="1" x14ac:dyDescent="0.2">
      <c r="A24" s="29"/>
      <c r="B24" s="23"/>
      <c r="C24" s="23"/>
      <c r="D24" s="22"/>
      <c r="E24" s="37"/>
      <c r="F24" s="18"/>
    </row>
    <row r="25" spans="1:8" ht="14.25" customHeight="1" x14ac:dyDescent="0.25">
      <c r="A25" s="19" t="s">
        <v>13</v>
      </c>
      <c r="B25" s="20">
        <v>41.2</v>
      </c>
      <c r="C25" s="21">
        <v>2.9</v>
      </c>
      <c r="D25" s="20">
        <v>38.6</v>
      </c>
      <c r="E25" s="35">
        <f>D25-B25</f>
        <v>-2.6000000000000014</v>
      </c>
      <c r="F25" s="52">
        <f>D25-(B25+C25)</f>
        <v>-5.5</v>
      </c>
    </row>
    <row r="26" spans="1:8" ht="41.25" customHeight="1" x14ac:dyDescent="0.2">
      <c r="A26" s="79" t="s">
        <v>31</v>
      </c>
      <c r="B26" s="45"/>
      <c r="C26" s="45">
        <v>-4.9000000000000004</v>
      </c>
      <c r="D26" s="46"/>
      <c r="E26" s="47">
        <v>5.6</v>
      </c>
      <c r="F26" s="44">
        <v>10.5</v>
      </c>
    </row>
    <row r="27" spans="1:8" ht="45.75" customHeight="1" x14ac:dyDescent="0.2">
      <c r="A27" s="80" t="s">
        <v>32</v>
      </c>
      <c r="B27" s="48"/>
      <c r="C27" s="48">
        <v>4.9000000000000004</v>
      </c>
      <c r="D27" s="49"/>
      <c r="E27" s="50">
        <v>-0.6</v>
      </c>
      <c r="F27" s="43">
        <v>-5.5</v>
      </c>
    </row>
    <row r="28" spans="1:8" ht="31.5" customHeight="1" x14ac:dyDescent="0.2">
      <c r="A28" s="80" t="s">
        <v>33</v>
      </c>
      <c r="B28" s="48"/>
      <c r="C28" s="48">
        <v>0</v>
      </c>
      <c r="D28" s="49"/>
      <c r="E28" s="37">
        <v>-1</v>
      </c>
      <c r="F28" s="43">
        <v>-1</v>
      </c>
    </row>
    <row r="29" spans="1:8" ht="37.5" customHeight="1" x14ac:dyDescent="0.2">
      <c r="A29" s="80" t="s">
        <v>34</v>
      </c>
      <c r="B29" s="48"/>
      <c r="C29" s="48">
        <v>2.9</v>
      </c>
      <c r="D29" s="49"/>
      <c r="E29" s="37">
        <v>-2.2999999999999998</v>
      </c>
      <c r="F29" s="43">
        <v>-5.2</v>
      </c>
    </row>
    <row r="30" spans="1:8" ht="44.25" customHeight="1" x14ac:dyDescent="0.2">
      <c r="A30" s="78" t="s">
        <v>24</v>
      </c>
      <c r="B30" s="23"/>
      <c r="C30" s="23">
        <v>0</v>
      </c>
      <c r="D30" s="22"/>
      <c r="E30" s="37">
        <v>-4.2</v>
      </c>
      <c r="F30" s="18">
        <v>-4.2</v>
      </c>
    </row>
    <row r="31" spans="1:8" ht="6.75" customHeight="1" x14ac:dyDescent="0.2">
      <c r="A31" s="24"/>
      <c r="B31" s="26"/>
      <c r="C31" s="26"/>
      <c r="D31" s="25"/>
      <c r="E31" s="38"/>
      <c r="F31" s="15"/>
    </row>
    <row r="32" spans="1:8" ht="14.25" customHeight="1" x14ac:dyDescent="0.2">
      <c r="A32" s="62" t="s">
        <v>3</v>
      </c>
      <c r="B32" s="7"/>
      <c r="C32" s="30"/>
      <c r="D32" s="11"/>
      <c r="E32" s="39">
        <f>E25+E22+E21</f>
        <v>-7.9000000000000021</v>
      </c>
      <c r="F32" s="31">
        <f>F25+F19+F4</f>
        <v>-14.200000000000001</v>
      </c>
      <c r="H32" s="59"/>
    </row>
    <row r="33" spans="1:6" s="5" customFormat="1" ht="14.25" customHeight="1" x14ac:dyDescent="0.2">
      <c r="A33" s="62" t="s">
        <v>4</v>
      </c>
      <c r="B33" s="6"/>
      <c r="C33" s="6"/>
      <c r="D33" s="7"/>
      <c r="E33" s="40">
        <f>E23+E20+E17+E9+E7+E5</f>
        <v>10.5</v>
      </c>
      <c r="F33" s="32">
        <f>F23+F17+F9</f>
        <v>-0.79999999999999871</v>
      </c>
    </row>
    <row r="34" spans="1:6" s="5" customFormat="1" ht="14.25" customHeight="1" thickBot="1" x14ac:dyDescent="0.25">
      <c r="A34" s="63" t="s">
        <v>0</v>
      </c>
      <c r="B34" s="33">
        <f>B4+B9+B11+B16</f>
        <v>361.3</v>
      </c>
      <c r="C34" s="33">
        <f>C4+C9+C11+C16</f>
        <v>18.599999999999998</v>
      </c>
      <c r="D34" s="34">
        <f>D4+D9+D11+D16</f>
        <v>364.00000000000006</v>
      </c>
      <c r="E34" s="58">
        <f>E4+E9+E11+E16</f>
        <v>2.7000000000000091</v>
      </c>
      <c r="F34" s="56">
        <f>F4+F9+F11+F16</f>
        <v>-15.899999999999922</v>
      </c>
    </row>
    <row r="35" spans="1:6" ht="13.5" thickTop="1" x14ac:dyDescent="0.2">
      <c r="A35" s="53"/>
      <c r="B35" s="54"/>
      <c r="C35" s="54"/>
      <c r="D35" s="54"/>
      <c r="E35" s="57"/>
      <c r="F35" s="55"/>
    </row>
    <row r="36" spans="1:6" x14ac:dyDescent="0.2">
      <c r="A36" s="51" t="s">
        <v>20</v>
      </c>
    </row>
    <row r="37" spans="1:6" x14ac:dyDescent="0.2">
      <c r="A37" s="51" t="s">
        <v>22</v>
      </c>
      <c r="B37" s="9">
        <v>3.4</v>
      </c>
      <c r="C37" s="9"/>
    </row>
    <row r="38" spans="1:6" x14ac:dyDescent="0.2">
      <c r="A38" s="51" t="s">
        <v>23</v>
      </c>
      <c r="B38" s="9">
        <v>11</v>
      </c>
      <c r="C38" s="9"/>
    </row>
  </sheetData>
  <dataConsolidate>
    <dataRefs count="1">
      <dataRef ref="H5:H6" sheet="S &amp; S (3)" r:id="rId1"/>
    </dataRefs>
  </dataConsolidate>
  <mergeCells count="6">
    <mergeCell ref="A1:F1"/>
    <mergeCell ref="A2:A3"/>
    <mergeCell ref="B2:B3"/>
    <mergeCell ref="C2:C3"/>
    <mergeCell ref="D2:D3"/>
    <mergeCell ref="E2:F2"/>
  </mergeCells>
  <pageMargins left="0.51181102362204722" right="0.51181102362204722" top="0.55118110236220474" bottom="0.55118110236220474" header="0" footer="0"/>
  <pageSetup paperSize="9" scale="68" fitToHeight="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CD95604-FB30-48C5-8DED-923C86B549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E30:F31 E23:F28 E4:F10 F29 E15:F19</xm:sqref>
        </x14:conditionalFormatting>
        <x14:conditionalFormatting xmlns:xm="http://schemas.microsoft.com/office/excel/2006/main">
          <x14:cfRule type="iconSet" priority="5" id="{61DF4C40-F5E2-4349-829C-5D750C5EDD4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E34:F34</xm:sqref>
        </x14:conditionalFormatting>
        <x14:conditionalFormatting xmlns:xm="http://schemas.microsoft.com/office/excel/2006/main">
          <x14:cfRule type="iconSet" priority="4" id="{C2122F26-8E33-4965-B66D-C42A750A201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E20:F22</xm:sqref>
        </x14:conditionalFormatting>
        <x14:conditionalFormatting xmlns:xm="http://schemas.microsoft.com/office/excel/2006/main">
          <x14:cfRule type="iconSet" priority="2" id="{1360ADF1-D4F7-42F5-A680-C0115018B62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E11:F13</xm:sqref>
        </x14:conditionalFormatting>
        <x14:conditionalFormatting xmlns:xm="http://schemas.microsoft.com/office/excel/2006/main">
          <x14:cfRule type="iconSet" priority="1" id="{226F77CE-4BA9-414D-95F8-F3F0735208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E14:F14</xm:sqref>
        </x14:conditionalFormatting>
        <x14:conditionalFormatting xmlns:xm="http://schemas.microsoft.com/office/excel/2006/main">
          <x14:cfRule type="iconSet" priority="58" id="{644E6D9C-A6BD-41EC-9115-495AE66396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2"/>
  <sheetViews>
    <sheetView zoomScaleNormal="100" workbookViewId="0">
      <selection activeCell="F32" sqref="F32"/>
    </sheetView>
  </sheetViews>
  <sheetFormatPr defaultColWidth="9.140625" defaultRowHeight="12.75" x14ac:dyDescent="0.2"/>
  <cols>
    <col min="1" max="1" width="60.42578125" style="8" customWidth="1"/>
    <col min="2" max="2" width="17" style="9" customWidth="1"/>
    <col min="3" max="3" width="13.42578125" style="1" customWidth="1"/>
    <col min="4" max="4" width="12.7109375" style="1" customWidth="1"/>
    <col min="5" max="5" width="18.140625" style="1" bestFit="1" customWidth="1"/>
    <col min="6" max="6" width="16.42578125" style="10" bestFit="1" customWidth="1"/>
    <col min="7" max="16384" width="9.140625" style="1"/>
  </cols>
  <sheetData>
    <row r="1" spans="1:8" ht="18" x14ac:dyDescent="0.2">
      <c r="A1" s="84" t="s">
        <v>25</v>
      </c>
      <c r="B1" s="85"/>
      <c r="C1" s="85"/>
      <c r="D1" s="85"/>
      <c r="E1" s="85"/>
      <c r="F1" s="86"/>
    </row>
    <row r="2" spans="1:8" ht="27.75" customHeight="1" thickBot="1" x14ac:dyDescent="0.25">
      <c r="A2" s="87" t="s">
        <v>1</v>
      </c>
      <c r="B2" s="89" t="s">
        <v>15</v>
      </c>
      <c r="C2" s="91" t="s">
        <v>16</v>
      </c>
      <c r="D2" s="93" t="s">
        <v>2</v>
      </c>
      <c r="E2" s="93" t="s">
        <v>19</v>
      </c>
      <c r="F2" s="95"/>
    </row>
    <row r="3" spans="1:8" ht="14.25" customHeight="1" thickTop="1" x14ac:dyDescent="0.2">
      <c r="A3" s="88"/>
      <c r="B3" s="90"/>
      <c r="C3" s="92"/>
      <c r="D3" s="94"/>
      <c r="E3" s="2" t="s">
        <v>17</v>
      </c>
      <c r="F3" s="81" t="s">
        <v>18</v>
      </c>
    </row>
    <row r="4" spans="1:8" ht="14.25" customHeight="1" x14ac:dyDescent="0.25">
      <c r="A4" s="12" t="s">
        <v>5</v>
      </c>
      <c r="B4" s="41">
        <f>B6+B5</f>
        <v>13.700000000000001</v>
      </c>
      <c r="C4" s="13">
        <f>C6+C5</f>
        <v>0.6</v>
      </c>
      <c r="D4" s="41">
        <f>D6+D5</f>
        <v>13.6</v>
      </c>
      <c r="E4" s="36">
        <f t="shared" ref="E4:E10" si="0">D4-B4</f>
        <v>-0.10000000000000142</v>
      </c>
      <c r="F4" s="14">
        <f t="shared" ref="F4:F15" si="1">D4-(B4+C4)</f>
        <v>-0.70000000000000107</v>
      </c>
    </row>
    <row r="5" spans="1:8" ht="14.25" customHeight="1" x14ac:dyDescent="0.25">
      <c r="A5" s="19" t="s">
        <v>6</v>
      </c>
      <c r="B5" s="20">
        <v>13.4</v>
      </c>
      <c r="C5" s="21">
        <v>0</v>
      </c>
      <c r="D5" s="20">
        <v>13.4</v>
      </c>
      <c r="E5" s="35">
        <f t="shared" si="0"/>
        <v>0</v>
      </c>
      <c r="F5" s="42">
        <f t="shared" si="1"/>
        <v>0</v>
      </c>
    </row>
    <row r="6" spans="1:8" s="4" customFormat="1" ht="14.25" customHeight="1" x14ac:dyDescent="0.25">
      <c r="A6" s="19" t="s">
        <v>7</v>
      </c>
      <c r="B6" s="20">
        <v>0.3</v>
      </c>
      <c r="C6" s="21">
        <v>0.6</v>
      </c>
      <c r="D6" s="20">
        <v>0.2</v>
      </c>
      <c r="E6" s="35">
        <f t="shared" si="0"/>
        <v>-9.9999999999999978E-2</v>
      </c>
      <c r="F6" s="42">
        <f t="shared" si="1"/>
        <v>-0.7</v>
      </c>
    </row>
    <row r="7" spans="1:8" s="4" customFormat="1" ht="14.25" customHeight="1" x14ac:dyDescent="0.25">
      <c r="A7" s="16" t="s">
        <v>8</v>
      </c>
      <c r="B7" s="27">
        <v>1.7</v>
      </c>
      <c r="C7" s="28">
        <v>0.1</v>
      </c>
      <c r="D7" s="27">
        <v>1.9</v>
      </c>
      <c r="E7" s="83">
        <f t="shared" si="0"/>
        <v>0.19999999999999996</v>
      </c>
      <c r="F7" s="17">
        <f t="shared" si="1"/>
        <v>9.9999999999999867E-2</v>
      </c>
    </row>
    <row r="8" spans="1:8" s="4" customFormat="1" ht="14.25" customHeight="1" x14ac:dyDescent="0.25">
      <c r="A8" s="64" t="s">
        <v>26</v>
      </c>
      <c r="B8" s="65">
        <f>B10+B9</f>
        <v>0.2</v>
      </c>
      <c r="C8" s="65">
        <f>C10+C9</f>
        <v>1</v>
      </c>
      <c r="D8" s="65">
        <f>D9+D10</f>
        <v>0.30000000000000004</v>
      </c>
      <c r="E8" s="82">
        <f t="shared" si="0"/>
        <v>0.10000000000000003</v>
      </c>
      <c r="F8" s="67">
        <f t="shared" si="1"/>
        <v>-0.89999999999999991</v>
      </c>
    </row>
    <row r="9" spans="1:8" s="4" customFormat="1" ht="14.25" customHeight="1" x14ac:dyDescent="0.25">
      <c r="A9" s="68" t="s">
        <v>27</v>
      </c>
      <c r="B9" s="69">
        <v>0</v>
      </c>
      <c r="C9" s="69">
        <v>1</v>
      </c>
      <c r="D9" s="69">
        <v>0.1</v>
      </c>
      <c r="E9" s="70">
        <f t="shared" si="0"/>
        <v>0.1</v>
      </c>
      <c r="F9" s="71">
        <f t="shared" si="1"/>
        <v>-0.9</v>
      </c>
    </row>
    <row r="10" spans="1:8" s="72" customFormat="1" ht="15" x14ac:dyDescent="0.25">
      <c r="A10" s="68" t="s">
        <v>14</v>
      </c>
      <c r="B10" s="69">
        <v>0.2</v>
      </c>
      <c r="C10" s="69">
        <v>0</v>
      </c>
      <c r="D10" s="69">
        <v>0.2</v>
      </c>
      <c r="E10" s="70">
        <f t="shared" si="0"/>
        <v>0</v>
      </c>
      <c r="F10" s="71">
        <f t="shared" si="1"/>
        <v>0</v>
      </c>
    </row>
    <row r="11" spans="1:8" s="4" customFormat="1" ht="14.25" customHeight="1" x14ac:dyDescent="0.25">
      <c r="A11" s="16" t="s">
        <v>12</v>
      </c>
      <c r="B11" s="27">
        <f>B15+B14+B13+B12</f>
        <v>345.7</v>
      </c>
      <c r="C11" s="28">
        <v>16.899999999999999</v>
      </c>
      <c r="D11" s="27">
        <f>D12+D13+D14+D15</f>
        <v>348.20000000000005</v>
      </c>
      <c r="E11" s="83">
        <f>E15+E14+E13+E12</f>
        <v>2.5000000000000107</v>
      </c>
      <c r="F11" s="17">
        <f t="shared" si="1"/>
        <v>-14.39999999999992</v>
      </c>
    </row>
    <row r="12" spans="1:8" s="4" customFormat="1" ht="14.25" customHeight="1" x14ac:dyDescent="0.25">
      <c r="A12" s="19" t="s">
        <v>9</v>
      </c>
      <c r="B12" s="20">
        <v>10.9</v>
      </c>
      <c r="C12" s="21">
        <v>1.1000000000000001</v>
      </c>
      <c r="D12" s="20">
        <v>11.3</v>
      </c>
      <c r="E12" s="35">
        <f>D12-B12</f>
        <v>0.40000000000000036</v>
      </c>
      <c r="F12" s="3">
        <f t="shared" si="1"/>
        <v>-0.69999999999999929</v>
      </c>
    </row>
    <row r="13" spans="1:8" ht="14.25" customHeight="1" x14ac:dyDescent="0.25">
      <c r="A13" s="19" t="s">
        <v>10</v>
      </c>
      <c r="B13" s="20">
        <v>284</v>
      </c>
      <c r="C13" s="21">
        <v>11.8</v>
      </c>
      <c r="D13" s="20">
        <v>287.8</v>
      </c>
      <c r="E13" s="35">
        <f>D13-B13</f>
        <v>3.8000000000000114</v>
      </c>
      <c r="F13" s="3">
        <f t="shared" si="1"/>
        <v>-8</v>
      </c>
    </row>
    <row r="14" spans="1:8" ht="14.25" customHeight="1" x14ac:dyDescent="0.25">
      <c r="A14" s="19" t="s">
        <v>11</v>
      </c>
      <c r="B14" s="20">
        <v>9.6</v>
      </c>
      <c r="C14" s="21">
        <v>1.1000000000000001</v>
      </c>
      <c r="D14" s="20">
        <v>10.5</v>
      </c>
      <c r="E14" s="35">
        <f>D14-B14</f>
        <v>0.90000000000000036</v>
      </c>
      <c r="F14" s="3">
        <f t="shared" si="1"/>
        <v>-0.19999999999999929</v>
      </c>
    </row>
    <row r="15" spans="1:8" ht="14.25" customHeight="1" x14ac:dyDescent="0.25">
      <c r="A15" s="19" t="s">
        <v>13</v>
      </c>
      <c r="B15" s="20">
        <v>41.2</v>
      </c>
      <c r="C15" s="21">
        <v>2.9</v>
      </c>
      <c r="D15" s="20">
        <v>38.6</v>
      </c>
      <c r="E15" s="35">
        <f>D15-B15</f>
        <v>-2.6000000000000014</v>
      </c>
      <c r="F15" s="52">
        <f t="shared" si="1"/>
        <v>-5.5</v>
      </c>
    </row>
    <row r="16" spans="1:8" ht="14.25" customHeight="1" x14ac:dyDescent="0.2">
      <c r="A16" s="62" t="s">
        <v>3</v>
      </c>
      <c r="B16" s="7"/>
      <c r="C16" s="30"/>
      <c r="D16" s="11"/>
      <c r="E16" s="39">
        <v>-7.9</v>
      </c>
      <c r="F16" s="31">
        <f>F15+F13+F4</f>
        <v>-14.200000000000001</v>
      </c>
      <c r="H16" s="59"/>
    </row>
    <row r="17" spans="1:6" s="5" customFormat="1" ht="14.25" customHeight="1" x14ac:dyDescent="0.2">
      <c r="A17" s="62" t="s">
        <v>4</v>
      </c>
      <c r="B17" s="6"/>
      <c r="C17" s="6"/>
      <c r="D17" s="7"/>
      <c r="E17" s="40">
        <v>10.5</v>
      </c>
      <c r="F17" s="32">
        <f>F14+F12+F7</f>
        <v>-0.79999999999999871</v>
      </c>
    </row>
    <row r="18" spans="1:6" s="5" customFormat="1" ht="14.25" customHeight="1" thickBot="1" x14ac:dyDescent="0.25">
      <c r="A18" s="63" t="s">
        <v>0</v>
      </c>
      <c r="B18" s="33">
        <f>B4+B7+B8+B11</f>
        <v>361.3</v>
      </c>
      <c r="C18" s="33">
        <f>C4+C7+C8+C11</f>
        <v>18.599999999999998</v>
      </c>
      <c r="D18" s="34">
        <f>D4+D7+D8+D11</f>
        <v>364.00000000000006</v>
      </c>
      <c r="E18" s="58">
        <f>E4+E7+E8+E11</f>
        <v>2.7000000000000091</v>
      </c>
      <c r="F18" s="56">
        <f>F4+F7+F8+F11</f>
        <v>-15.899999999999922</v>
      </c>
    </row>
    <row r="19" spans="1:6" ht="13.5" thickTop="1" x14ac:dyDescent="0.2">
      <c r="A19" s="53"/>
      <c r="B19" s="54"/>
      <c r="C19" s="54"/>
      <c r="D19" s="54"/>
      <c r="E19" s="57"/>
      <c r="F19" s="55"/>
    </row>
    <row r="20" spans="1:6" x14ac:dyDescent="0.2">
      <c r="A20" s="51" t="s">
        <v>20</v>
      </c>
    </row>
    <row r="21" spans="1:6" x14ac:dyDescent="0.2">
      <c r="A21" s="51" t="s">
        <v>22</v>
      </c>
      <c r="B21" s="9">
        <v>3.4</v>
      </c>
      <c r="C21" s="9"/>
    </row>
    <row r="22" spans="1:6" x14ac:dyDescent="0.2">
      <c r="A22" s="51" t="s">
        <v>23</v>
      </c>
      <c r="B22" s="9">
        <v>11</v>
      </c>
      <c r="C22" s="9"/>
    </row>
  </sheetData>
  <dataConsolidate>
    <dataRefs count="1">
      <dataRef ref="H5:H6" sheet="S &amp; S (3)" r:id="rId1"/>
    </dataRefs>
  </dataConsolidate>
  <mergeCells count="6">
    <mergeCell ref="A1:F1"/>
    <mergeCell ref="A2:A3"/>
    <mergeCell ref="B2:B3"/>
    <mergeCell ref="C2:C3"/>
    <mergeCell ref="D2:D3"/>
    <mergeCell ref="E2:F2"/>
  </mergeCells>
  <pageMargins left="0.51181102362204722" right="0.51181102362204722" top="0.55118110236220474" bottom="0.55118110236220474" header="0" footer="0"/>
  <pageSetup paperSize="9" scale="68" fitToHeight="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B356EA0-A1E5-4184-8649-7F7FDE8819C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E18:F18</xm:sqref>
        </x14:conditionalFormatting>
        <x14:conditionalFormatting xmlns:xm="http://schemas.microsoft.com/office/excel/2006/main">
          <x14:cfRule type="iconSet" priority="1" id="{21603C13-7529-4F6C-AC63-54987C4BC92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E10:F10</xm:sqref>
        </x14:conditionalFormatting>
        <x14:conditionalFormatting xmlns:xm="http://schemas.microsoft.com/office/excel/2006/main">
          <x14:cfRule type="iconSet" priority="66" id="{32EF9603-8574-4F54-9F00-11CC28BABF1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E8:F9</xm:sqref>
        </x14:conditionalFormatting>
        <x14:conditionalFormatting xmlns:xm="http://schemas.microsoft.com/office/excel/2006/main">
          <x14:cfRule type="iconSet" priority="69" id="{F6A0665B-7051-4883-8AB9-2B7902B4C3D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E4:F7 E11:F15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146220/18</EnclosureFileNumber>
    <MeetingStartDate xmlns="d08b57ff-b9b7-4581-975d-98f87b579a51">2018-10-03T10:30:00+00:00</MeetingStartDate>
    <AgendaId xmlns="d08b57ff-b9b7-4581-975d-98f87b579a51">8886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3028964</FusionId>
    <DocumentType xmlns="d08b57ff-b9b7-4581-975d-98f87b579a51"/>
    <AgendaAccessLevelName xmlns="d08b57ff-b9b7-4581-975d-98f87b579a51">Åben</AgendaAccessLevelName>
    <UNC xmlns="d08b57ff-b9b7-4581-975d-98f87b579a51">2762615</UNC>
    <MeetingDateAndTime xmlns="d08b57ff-b9b7-4581-975d-98f87b579a51">03-10-2018 fra 12:30 - 16:30</MeetingDateAndTime>
    <MeetingTitle xmlns="d08b57ff-b9b7-4581-975d-98f87b579a51">03-10-2018</MeetingTitle>
    <MeetingEndDate xmlns="d08b57ff-b9b7-4581-975d-98f87b579a51">2018-10-03T14:30:00+00:00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A0BE4A3-AE97-4C27-8A89-C17FC3201296}"/>
</file>

<file path=customXml/itemProps2.xml><?xml version="1.0" encoding="utf-8"?>
<ds:datastoreItem xmlns:ds="http://schemas.openxmlformats.org/officeDocument/2006/customXml" ds:itemID="{298EDB65-DE1F-4159-AFEE-91047D489722}"/>
</file>

<file path=customXml/itemProps3.xml><?xml version="1.0" encoding="utf-8"?>
<ds:datastoreItem xmlns:ds="http://schemas.openxmlformats.org/officeDocument/2006/customXml" ds:itemID="{A21D0449-B99D-425B-8FDD-F2A5ACF4B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Ø &amp; E</vt:lpstr>
      <vt:lpstr>Ø &amp; E Simpel</vt:lpstr>
      <vt:lpstr>'Ø &amp; E'!Udskriftsområde</vt:lpstr>
      <vt:lpstr>'Ø &amp; E Simpel'!Udskriftsområde</vt:lpstr>
      <vt:lpstr>'Ø &amp; E'!Udskriftstitler</vt:lpstr>
      <vt:lpstr>'Ø &amp; E Simpel'!Udskriftstitler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ØKE-03-10-2018 - Bilag 240.01 Udvalget for Økonomi og Erhverv Ekstraordinær budgetopfølgning 31 augu…</dc:title>
  <dc:subject>ØVRIGE</dc:subject>
  <dc:creator>JOPE</dc:creator>
  <dc:description>Budgetopfølgning pr. 30. september 2012</dc:description>
  <cp:lastModifiedBy>Tajma Demirovic</cp:lastModifiedBy>
  <cp:lastPrinted>2018-09-25T05:35:24Z</cp:lastPrinted>
  <dcterms:created xsi:type="dcterms:W3CDTF">1996-11-12T13:28:11Z</dcterms:created>
  <dcterms:modified xsi:type="dcterms:W3CDTF">2018-11-12T09:33:30Z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